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205" windowHeight="11805"/>
  </bookViews>
  <sheets>
    <sheet name="2024-4 кв." sheetId="2" r:id="rId1"/>
  </sheets>
  <calcPr calcId="152511" refMode="R1C1"/>
</workbook>
</file>

<file path=xl/calcChain.xml><?xml version="1.0" encoding="utf-8"?>
<calcChain xmlns="http://schemas.openxmlformats.org/spreadsheetml/2006/main">
  <c r="G28" i="2" l="1"/>
  <c r="G31" i="2"/>
  <c r="E31" i="2"/>
  <c r="E36" i="2"/>
  <c r="G36" i="2"/>
  <c r="E6" i="2"/>
  <c r="E11" i="2"/>
  <c r="G11" i="2"/>
  <c r="G6" i="2" l="1"/>
</calcChain>
</file>

<file path=xl/sharedStrings.xml><?xml version="1.0" encoding="utf-8"?>
<sst xmlns="http://schemas.openxmlformats.org/spreadsheetml/2006/main" count="197" uniqueCount="107">
  <si>
    <t>1.1</t>
  </si>
  <si>
    <t>1.2</t>
  </si>
  <si>
    <t>1.3</t>
  </si>
  <si>
    <t>2</t>
  </si>
  <si>
    <t>2.1</t>
  </si>
  <si>
    <t>3.1</t>
  </si>
  <si>
    <t>3.2</t>
  </si>
  <si>
    <t>1.4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</si>
  <si>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</si>
  <si>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</si>
  <si>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</si>
  <si>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</si>
  <si>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</si>
  <si>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</si>
  <si>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</si>
  <si>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</si>
  <si>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</si>
  <si>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</si>
  <si>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</si>
  <si>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№ п./п</t>
  </si>
  <si>
    <t>5.2</t>
  </si>
  <si>
    <t>5.3</t>
  </si>
  <si>
    <t>км</t>
  </si>
  <si>
    <t>5.4</t>
  </si>
  <si>
    <t>Алматинский, Байконурский, Есильский, Сарыаркинский</t>
  </si>
  <si>
    <t>4</t>
  </si>
  <si>
    <t>4.11</t>
  </si>
  <si>
    <t>4.12</t>
  </si>
  <si>
    <t>4.13</t>
  </si>
  <si>
    <t>4.14</t>
  </si>
  <si>
    <t>6.1</t>
  </si>
  <si>
    <t>6.2</t>
  </si>
  <si>
    <t>6.3</t>
  </si>
  <si>
    <t>Чиллер</t>
  </si>
  <si>
    <t>6.4</t>
  </si>
  <si>
    <t>6.5</t>
  </si>
  <si>
    <t xml:space="preserve">АО "Астана-АЭК" АҚ-ның 2024 жылға арналған  IV-тоқсанға бекітілген инвестициялық бағдарламасының орындалу барысы туралы ақпарат </t>
  </si>
  <si>
    <t>Іс-шаралар</t>
  </si>
  <si>
    <t>Өлшем бірлігі</t>
  </si>
  <si>
    <t>Барлығы бекітілген</t>
  </si>
  <si>
    <t xml:space="preserve">Нақты </t>
  </si>
  <si>
    <t>Орналасқан орны  (ауданы)</t>
  </si>
  <si>
    <t>Орындалу сатысы</t>
  </si>
  <si>
    <t xml:space="preserve">Орындалу мерзімі </t>
  </si>
  <si>
    <t>Саны</t>
  </si>
  <si>
    <t>Инвестиция сомасы мың теңге</t>
  </si>
  <si>
    <t>Барлығы :</t>
  </si>
  <si>
    <t>дана</t>
  </si>
  <si>
    <t>жинақ</t>
  </si>
  <si>
    <t>ЕАҚ</t>
  </si>
  <si>
    <t xml:space="preserve">ТШС, ҮШС, КТШС жөндеу    </t>
  </si>
  <si>
    <t>"Батыс" ҚС аккумуляторды ауыстыру</t>
  </si>
  <si>
    <t xml:space="preserve">"Восточная", ҚС "Коктем", ҚС "Чубары", ҚС "Батыс" ҚС түзеткіш құрылғыны ауыстыру </t>
  </si>
  <si>
    <t>Сүйеу шкафтарын ауыстыру</t>
  </si>
  <si>
    <t xml:space="preserve">Ескірген жабдықтар мен ЭБЖ ауыстыру, оның ішінде: </t>
  </si>
  <si>
    <t>"Заречная" ҚС, "Степная" ҚС, "Южная" ҚС, "Городская" ҚС резисторлары арқылы желінің бейтараптығын жерге қосу</t>
  </si>
  <si>
    <t>Релелік қорғаныс, оның ішінде:</t>
  </si>
  <si>
    <t>Электр энергиясын коммерциялық есепке алудың автоматтандырылған жүйесі, оның ішінде:</t>
  </si>
  <si>
    <t>"2010-2012 ж.ж. іске асырылған АСКУЭ жүйесінің күрделі жөндеуі" (шарт бойынша 2 кезең)</t>
  </si>
  <si>
    <t xml:space="preserve">Объектілерді салу және қайта құру:   </t>
  </si>
  <si>
    <t xml:space="preserve">ӨОС-ға ауыстырып 10 кВ ӘЖ қайта жаңарту (күрделі жөндеумен)    </t>
  </si>
  <si>
    <t xml:space="preserve">ӨОС-ға ауыстырып 0,4 кВ ӘЖ қайта жаңарту (күрделі жөндеумен)     </t>
  </si>
  <si>
    <t>ТШС-10/0,4 кВ демонтаждау және жаңа құрылысына ауыстыру</t>
  </si>
  <si>
    <t xml:space="preserve">10 кВ (49 электр желісі) кабелдік желілерін ауыстыру   </t>
  </si>
  <si>
    <t xml:space="preserve">0,4 кВ (168 электр желісі) кабелдік желілерін ауыстыру  </t>
  </si>
  <si>
    <t>10 кВ КЖ ауыстыру (1,2,3-жоба)</t>
  </si>
  <si>
    <t>10 кВ КЖ ауыстыру (49 электр желісі)</t>
  </si>
  <si>
    <t>"Астана-АЭК" АҚ диспетчерлік басқарудың автоматтандырылған жүйесін жаңғырту (шарт бойынша 2 кезең)</t>
  </si>
  <si>
    <t>«Бәйтерек» қосалқы станциясындағы күштік трансформаторды күрделі жөндеу</t>
  </si>
  <si>
    <t>«Нұр-Сұлтан қаласы, Сарыарқа ауданы, көш. Кербезқыз 18 және Перне 1 жолағындағы тұрғын үйдің аумағынан темірбетонды және якорь тіректерін бөлшектеу»</t>
  </si>
  <si>
    <t>220-110 кВ желісіндегі реактивті қуатты компенсациялау және 110/10/6 кВ «Западная» қосалқы станциясында БАР орнату (шарт бойынша 1 кезең)</t>
  </si>
  <si>
    <t>Левобережная ҚС-ден ТШС 3628-ге дейінгі учаскеде" 10 кВ кабельдік желілерді ауыстыру "жұмыс жобасын түзету" ҚМЖ (19 желі)</t>
  </si>
  <si>
    <t>"ТШС-527 бөлшектеу және жаңа құрылыс" жұмыс жобасын түзету " ҚМЖ</t>
  </si>
  <si>
    <t>"Көктем" ҚС, "Шұбары" ҚС, "Промзона" ҚС, "Школьная" ҚС резисторлары арқылы 10 кВ желінің бейтараптығын жерге қосу" жобалау</t>
  </si>
  <si>
    <t>"ҮШС, ТШС-20-10/0,4 кВ (75 дана) телемеханиканы енгізу" жобалау</t>
  </si>
  <si>
    <t xml:space="preserve">"Көктем" 110/10кВ ҚС бокстарын салу" жобалау        </t>
  </si>
  <si>
    <t>"10 кВ кабель желілерін ауыстыру" жұмыс жобасын түзету (19 желі)</t>
  </si>
  <si>
    <t>Жобалау-іздестіру жұмыстары, оның ішінде:</t>
  </si>
  <si>
    <t>Негізгі құралдарды сатып алу, оның ішінде:</t>
  </si>
  <si>
    <t>Диэлектрлік шығынның тангенсін өлшейтін құрылғы</t>
  </si>
  <si>
    <t>Трансформатор майын сынаушы</t>
  </si>
  <si>
    <t>Жиынтық тарату құрылғысы</t>
  </si>
  <si>
    <t>Микропроцессорлық релелік қорғаныс құрылғысы</t>
  </si>
  <si>
    <t>қызмет</t>
  </si>
  <si>
    <t>Алматы,Байқоңыр,Есіл,Сарыарқа</t>
  </si>
  <si>
    <t>Есіл, Сарыарқа</t>
  </si>
  <si>
    <t>Қорғалжын трассасы</t>
  </si>
  <si>
    <t xml:space="preserve">Алматы   </t>
  </si>
  <si>
    <t>Байқоңыр,    Сарыарқа</t>
  </si>
  <si>
    <t>Сарыарқа</t>
  </si>
  <si>
    <t>Алматы,Есіл,Сарыарқа</t>
  </si>
  <si>
    <t>Алматы</t>
  </si>
  <si>
    <t>Есіл</t>
  </si>
  <si>
    <t>Шарт орындалды</t>
  </si>
  <si>
    <t>Жұмыстар 100% орындалды</t>
  </si>
  <si>
    <t>қыркүйек</t>
  </si>
  <si>
    <t>желтоқсан</t>
  </si>
  <si>
    <t>маусым</t>
  </si>
  <si>
    <t>қараша</t>
  </si>
  <si>
    <t>Жұмыстар аяқталды, орындалған жұмыстардың актілері қол қойылды</t>
  </si>
  <si>
    <t>Іс-шараны 2025 жылға ауыстыру жоспарлануда</t>
  </si>
  <si>
    <t>Орындалған жұмыстар актілеріне қол қоюда</t>
  </si>
  <si>
    <t>наурыз</t>
  </si>
  <si>
    <t>Жабдықтар жеткізілді, тапсырыс берушіде қол қоюға қабылдау тапсыру актісі</t>
  </si>
  <si>
    <t>Конкурстық рәсімдер жүргізілуде</t>
  </si>
  <si>
    <t>Заңды тұлғалардың ЭКЕАЖ енгізу ІІ-кезең - 2500 ЕҚ</t>
  </si>
  <si>
    <t>30.12.2024 ж. жағдай бойынша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</si>
</sst>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0_-;\-* #,##0.00_-;_-* &quot;-&quot;??_-;_-@_-"/>
    <numFmt numFmtId="166" formatCode="\ #,##0.00&quot;р. &quot;;\-#,##0.00&quot;р. &quot;;&quot; -&quot;#&quot;р. &quot;;@\ "/>
    <numFmt numFmtId="167" formatCode="_-* #,##0_р_._-;\-* #,##0_р_._-;_-* &quot;-&quot;??_р_._-;_-@_-"/>
    <numFmt numFmtId="168" formatCode="#,##0.0"/>
    <numFmt numFmtId="169" formatCode="#,##0.000"/>
    <numFmt numFmtId="170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6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9">
    <xf numFmtId="0" fontId="0" fillId="0" borderId="0" xfId="0"/>
    <xf numFmtId="3" fontId="22" fillId="0" borderId="23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 applyProtection="1">
      <alignment horizontal="center" vertical="center" wrapText="1"/>
    </xf>
    <xf numFmtId="3" fontId="23" fillId="0" borderId="28" xfId="0" applyNumberFormat="1" applyFont="1" applyFill="1" applyBorder="1" applyAlignment="1">
      <alignment horizontal="center" vertical="center" wrapText="1"/>
    </xf>
    <xf numFmtId="0" fontId="24" fillId="0" borderId="28" xfId="0" applyFont="1" applyFill="1" applyBorder="1"/>
    <xf numFmtId="3" fontId="23" fillId="0" borderId="28" xfId="0" applyNumberFormat="1" applyFont="1" applyFill="1" applyBorder="1" applyAlignment="1">
      <alignment vertical="center" wrapText="1"/>
    </xf>
    <xf numFmtId="3" fontId="23" fillId="0" borderId="29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1" xfId="0" applyNumberFormat="1" applyFont="1" applyFill="1" applyBorder="1" applyAlignment="1">
      <alignment horizontal="left" vertical="center" wrapText="1"/>
    </xf>
    <xf numFmtId="167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7" fontId="22" fillId="0" borderId="10" xfId="289" applyNumberFormat="1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3" fontId="22" fillId="0" borderId="28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3" fontId="22" fillId="0" borderId="24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19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3" fontId="23" fillId="15" borderId="28" xfId="0" applyNumberFormat="1" applyFont="1" applyFill="1" applyBorder="1" applyAlignment="1">
      <alignment horizontal="center" vertical="center" wrapText="1"/>
    </xf>
    <xf numFmtId="3" fontId="22" fillId="0" borderId="29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3" fontId="29" fillId="15" borderId="13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3" fontId="22" fillId="15" borderId="23" xfId="23" applyNumberFormat="1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 wrapText="1"/>
    </xf>
    <xf numFmtId="49" fontId="22" fillId="0" borderId="39" xfId="0" applyNumberFormat="1" applyFont="1" applyFill="1" applyBorder="1" applyAlignment="1" applyProtection="1">
      <alignment horizontal="center" vertical="center" wrapText="1"/>
    </xf>
    <xf numFmtId="49" fontId="23" fillId="0" borderId="37" xfId="0" applyNumberFormat="1" applyFont="1" applyFill="1" applyBorder="1" applyAlignment="1" applyProtection="1">
      <alignment horizontal="center" vertical="center" wrapText="1"/>
    </xf>
    <xf numFmtId="49" fontId="22" fillId="0" borderId="36" xfId="0" applyNumberFormat="1" applyFont="1" applyFill="1" applyBorder="1" applyAlignment="1" applyProtection="1">
      <alignment horizontal="center" vertical="center" wrapText="1"/>
    </xf>
    <xf numFmtId="0" fontId="22" fillId="0" borderId="39" xfId="0" applyNumberFormat="1" applyFont="1" applyFill="1" applyBorder="1" applyAlignment="1" applyProtection="1">
      <alignment horizontal="center" vertical="center" wrapText="1"/>
    </xf>
    <xf numFmtId="0" fontId="22" fillId="0" borderId="35" xfId="0" applyNumberFormat="1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NumberFormat="1" applyFont="1" applyFill="1" applyBorder="1" applyAlignment="1" applyProtection="1">
      <alignment vertical="center" wrapText="1"/>
    </xf>
    <xf numFmtId="0" fontId="22" fillId="0" borderId="26" xfId="0" applyNumberFormat="1" applyFont="1" applyFill="1" applyBorder="1" applyAlignment="1" applyProtection="1">
      <alignment vertical="center" wrapText="1"/>
    </xf>
    <xf numFmtId="0" fontId="23" fillId="0" borderId="27" xfId="0" applyNumberFormat="1" applyFont="1" applyFill="1" applyBorder="1" applyAlignment="1" applyProtection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3" fontId="22" fillId="15" borderId="25" xfId="23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vertical="center" wrapText="1"/>
    </xf>
    <xf numFmtId="3" fontId="22" fillId="0" borderId="31" xfId="0" applyNumberFormat="1" applyFont="1" applyFill="1" applyBorder="1" applyAlignment="1">
      <alignment horizontal="center" vertical="center" wrapText="1"/>
    </xf>
    <xf numFmtId="0" fontId="22" fillId="0" borderId="40" xfId="0" applyNumberFormat="1" applyFont="1" applyFill="1" applyBorder="1" applyAlignment="1" applyProtection="1">
      <alignment horizontal="center" vertical="center" wrapText="1"/>
    </xf>
    <xf numFmtId="3" fontId="23" fillId="0" borderId="15" xfId="0" applyNumberFormat="1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9" fontId="24" fillId="0" borderId="15" xfId="290" applyFont="1" applyFill="1" applyBorder="1"/>
    <xf numFmtId="3" fontId="23" fillId="0" borderId="18" xfId="0" applyNumberFormat="1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center" vertical="center" wrapText="1"/>
    </xf>
    <xf numFmtId="3" fontId="22" fillId="15" borderId="11" xfId="23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vertical="center" wrapText="1"/>
    </xf>
    <xf numFmtId="3" fontId="23" fillId="0" borderId="29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horizontal="left" vertical="center" wrapText="1"/>
    </xf>
    <xf numFmtId="49" fontId="22" fillId="0" borderId="43" xfId="0" applyNumberFormat="1" applyFont="1" applyFill="1" applyBorder="1" applyAlignment="1" applyProtection="1">
      <alignment horizontal="center" vertical="center" wrapText="1"/>
    </xf>
    <xf numFmtId="49" fontId="22" fillId="0" borderId="44" xfId="0" applyNumberFormat="1" applyFont="1" applyFill="1" applyBorder="1" applyAlignment="1" applyProtection="1">
      <alignment horizontal="center" vertical="center" wrapText="1"/>
    </xf>
    <xf numFmtId="49" fontId="22" fillId="0" borderId="45" xfId="0" applyNumberFormat="1" applyFont="1" applyFill="1" applyBorder="1" applyAlignment="1" applyProtection="1">
      <alignment horizontal="center" vertical="center" wrapText="1"/>
    </xf>
    <xf numFmtId="167" fontId="22" fillId="0" borderId="11" xfId="289" applyNumberFormat="1" applyFont="1" applyFill="1" applyBorder="1" applyAlignment="1">
      <alignment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left" vertical="center" wrapText="1"/>
    </xf>
    <xf numFmtId="49" fontId="22" fillId="0" borderId="46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169" fontId="22" fillId="0" borderId="10" xfId="0" applyNumberFormat="1" applyFont="1" applyFill="1" applyBorder="1" applyAlignment="1">
      <alignment horizontal="center" vertical="center" wrapText="1"/>
    </xf>
    <xf numFmtId="49" fontId="22" fillId="0" borderId="44" xfId="0" applyNumberFormat="1" applyFont="1" applyFill="1" applyBorder="1" applyAlignment="1" applyProtection="1">
      <alignment vertical="center" wrapText="1"/>
    </xf>
    <xf numFmtId="0" fontId="22" fillId="0" borderId="47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2" fillId="0" borderId="41" xfId="0" applyNumberFormat="1" applyFont="1" applyFill="1" applyBorder="1" applyAlignment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3" fillId="15" borderId="27" xfId="23" applyFont="1" applyFill="1" applyBorder="1" applyAlignment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center" vertical="center" wrapText="1"/>
    </xf>
    <xf numFmtId="3" fontId="22" fillId="0" borderId="28" xfId="0" applyNumberFormat="1" applyFont="1" applyFill="1" applyBorder="1" applyAlignment="1">
      <alignment horizontal="center" vertical="center" wrapText="1"/>
    </xf>
    <xf numFmtId="3" fontId="22" fillId="0" borderId="29" xfId="0" applyNumberFormat="1" applyFont="1" applyFill="1" applyBorder="1" applyAlignment="1">
      <alignment horizontal="center" vertical="center" wrapText="1"/>
    </xf>
    <xf numFmtId="168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NumberFormat="1" applyFont="1" applyFill="1" applyBorder="1" applyAlignment="1" applyProtection="1">
      <alignment horizontal="left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/>
    </xf>
    <xf numFmtId="0" fontId="22" fillId="15" borderId="11" xfId="23" applyNumberFormat="1" applyFont="1" applyFill="1" applyBorder="1" applyAlignment="1" applyProtection="1">
      <alignment horizontal="left" vertical="center" wrapText="1"/>
    </xf>
    <xf numFmtId="0" fontId="22" fillId="15" borderId="10" xfId="0" applyFont="1" applyFill="1" applyBorder="1" applyAlignment="1">
      <alignment horizontal="center"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170" fontId="22" fillId="15" borderId="10" xfId="0" applyNumberFormat="1" applyFont="1" applyFill="1" applyBorder="1" applyAlignment="1">
      <alignment horizontal="center" vertical="center" wrapText="1"/>
    </xf>
    <xf numFmtId="2" fontId="22" fillId="15" borderId="10" xfId="0" applyNumberFormat="1" applyFont="1" applyFill="1" applyBorder="1" applyAlignment="1">
      <alignment horizontal="center" vertical="center" wrapText="1"/>
    </xf>
    <xf numFmtId="4" fontId="22" fillId="15" borderId="10" xfId="23" applyNumberFormat="1" applyFont="1" applyFill="1" applyBorder="1" applyAlignment="1">
      <alignment horizontal="center" vertical="center" wrapText="1"/>
    </xf>
    <xf numFmtId="168" fontId="22" fillId="15" borderId="10" xfId="23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0" fontId="23" fillId="15" borderId="14" xfId="0" applyNumberFormat="1" applyFont="1" applyFill="1" applyBorder="1" applyAlignment="1" applyProtection="1">
      <alignment horizontal="center" vertical="center" wrapText="1"/>
    </xf>
    <xf numFmtId="0" fontId="23" fillId="15" borderId="22" xfId="0" applyNumberFormat="1" applyFont="1" applyFill="1" applyBorder="1" applyAlignment="1" applyProtection="1">
      <alignment horizontal="center" vertical="center" wrapText="1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 wrapText="1"/>
    </xf>
    <xf numFmtId="3" fontId="23" fillId="0" borderId="31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  <xf numFmtId="0" fontId="22" fillId="15" borderId="25" xfId="0" applyFont="1" applyFill="1" applyBorder="1" applyAlignment="1">
      <alignment vertical="center" wrapText="1"/>
    </xf>
    <xf numFmtId="0" fontId="22" fillId="15" borderId="25" xfId="0" applyFont="1" applyFill="1" applyBorder="1" applyAlignment="1">
      <alignment horizontal="center" vertical="center" wrapText="1"/>
    </xf>
    <xf numFmtId="3" fontId="22" fillId="15" borderId="25" xfId="0" applyNumberFormat="1" applyFont="1" applyFill="1" applyBorder="1" applyAlignment="1">
      <alignment horizontal="center" vertical="center" wrapText="1"/>
    </xf>
    <xf numFmtId="3" fontId="22" fillId="15" borderId="15" xfId="23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0" fontId="22" fillId="15" borderId="23" xfId="0" applyNumberFormat="1" applyFont="1" applyFill="1" applyBorder="1" applyAlignment="1" applyProtection="1">
      <alignment horizontal="left" vertical="center" wrapText="1"/>
    </xf>
    <xf numFmtId="0" fontId="22" fillId="15" borderId="23" xfId="0" applyFont="1" applyFill="1" applyBorder="1" applyAlignment="1">
      <alignment horizontal="center" vertical="center" wrapText="1"/>
    </xf>
    <xf numFmtId="0" fontId="22" fillId="15" borderId="13" xfId="0" applyFont="1" applyFill="1" applyBorder="1" applyAlignment="1">
      <alignment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abSelected="1" zoomScale="50" zoomScaleNormal="50" zoomScaleSheetLayoutView="80" workbookViewId="0">
      <selection activeCell="E9" sqref="E9:F9"/>
    </sheetView>
  </sheetViews>
  <sheetFormatPr defaultColWidth="9.140625" defaultRowHeight="18.75" x14ac:dyDescent="0.3"/>
  <cols>
    <col min="1" max="1" width="1.7109375" style="6" customWidth="1"/>
    <col min="2" max="2" width="5.7109375" style="40" customWidth="1"/>
    <col min="3" max="3" width="60.42578125" style="41" customWidth="1"/>
    <col min="4" max="4" width="8" style="40" customWidth="1"/>
    <col min="5" max="5" width="9.140625" style="6" customWidth="1"/>
    <col min="6" max="6" width="12.140625" style="42" customWidth="1"/>
    <col min="7" max="7" width="9.140625" style="42" customWidth="1"/>
    <col min="8" max="8" width="13.85546875" style="42" customWidth="1"/>
    <col min="9" max="9" width="19" style="6" customWidth="1"/>
    <col min="10" max="10" width="44" style="9" customWidth="1"/>
    <col min="11" max="11" width="13.42578125" style="43" customWidth="1"/>
    <col min="12" max="16384" width="9.140625" style="6"/>
  </cols>
  <sheetData>
    <row r="1" spans="2:11" ht="20.25" x14ac:dyDescent="0.25">
      <c r="B1" s="116" t="s">
        <v>36</v>
      </c>
      <c r="C1" s="116"/>
      <c r="D1" s="116"/>
      <c r="E1" s="116"/>
      <c r="F1" s="116"/>
      <c r="G1" s="116"/>
      <c r="H1" s="116"/>
      <c r="I1" s="116"/>
      <c r="J1" s="116"/>
      <c r="K1" s="116"/>
    </row>
    <row r="2" spans="2:11" ht="23.25" thickBot="1" x14ac:dyDescent="0.3">
      <c r="B2" s="7"/>
      <c r="C2" s="6"/>
      <c r="D2" s="7"/>
      <c r="E2" s="8"/>
      <c r="F2" s="8"/>
      <c r="G2" s="8"/>
      <c r="H2" s="8"/>
      <c r="K2" s="10" t="s">
        <v>106</v>
      </c>
    </row>
    <row r="3" spans="2:11" ht="15.75" customHeight="1" x14ac:dyDescent="0.25">
      <c r="B3" s="117" t="s">
        <v>19</v>
      </c>
      <c r="C3" s="119" t="s">
        <v>37</v>
      </c>
      <c r="D3" s="121" t="s">
        <v>38</v>
      </c>
      <c r="E3" s="123" t="s">
        <v>39</v>
      </c>
      <c r="F3" s="124"/>
      <c r="G3" s="125" t="s">
        <v>40</v>
      </c>
      <c r="H3" s="126"/>
      <c r="I3" s="127" t="s">
        <v>41</v>
      </c>
      <c r="J3" s="127" t="s">
        <v>42</v>
      </c>
      <c r="K3" s="129" t="s">
        <v>43</v>
      </c>
    </row>
    <row r="4" spans="2:11" ht="68.25" customHeight="1" thickBot="1" x14ac:dyDescent="0.3">
      <c r="B4" s="118"/>
      <c r="C4" s="120"/>
      <c r="D4" s="122"/>
      <c r="E4" s="92" t="s">
        <v>44</v>
      </c>
      <c r="F4" s="92" t="s">
        <v>45</v>
      </c>
      <c r="G4" s="92" t="s">
        <v>44</v>
      </c>
      <c r="H4" s="92" t="s">
        <v>45</v>
      </c>
      <c r="I4" s="128"/>
      <c r="J4" s="128"/>
      <c r="K4" s="130"/>
    </row>
    <row r="5" spans="2:11" ht="16.5" thickBot="1" x14ac:dyDescent="0.3">
      <c r="B5" s="56"/>
      <c r="C5" s="64" t="s">
        <v>46</v>
      </c>
      <c r="D5" s="28"/>
      <c r="E5" s="24"/>
      <c r="F5" s="24">
        <v>6336224.7231876235</v>
      </c>
      <c r="G5" s="24"/>
      <c r="H5" s="24">
        <v>4855914.6737842998</v>
      </c>
      <c r="I5" s="25"/>
      <c r="J5" s="29"/>
      <c r="K5" s="30"/>
    </row>
    <row r="6" spans="2:11" ht="32.25" thickBot="1" x14ac:dyDescent="0.3">
      <c r="B6" s="57">
        <v>1</v>
      </c>
      <c r="C6" s="65" t="s">
        <v>54</v>
      </c>
      <c r="D6" s="18"/>
      <c r="E6" s="19">
        <f>E7+E8+E9+E10</f>
        <v>76</v>
      </c>
      <c r="F6" s="19">
        <v>204889.087</v>
      </c>
      <c r="G6" s="19">
        <f>SUM(G7:G10)</f>
        <v>76</v>
      </c>
      <c r="H6" s="19">
        <v>142007.185</v>
      </c>
      <c r="I6" s="20"/>
      <c r="J6" s="21"/>
      <c r="K6" s="22"/>
    </row>
    <row r="7" spans="2:11" ht="31.5" x14ac:dyDescent="0.25">
      <c r="B7" s="58" t="s">
        <v>0</v>
      </c>
      <c r="C7" s="106" t="s">
        <v>50</v>
      </c>
      <c r="D7" s="23" t="s">
        <v>47</v>
      </c>
      <c r="E7" s="3">
        <v>57</v>
      </c>
      <c r="F7" s="49">
        <v>83658.290999999997</v>
      </c>
      <c r="G7" s="3">
        <v>57</v>
      </c>
      <c r="H7" s="3">
        <v>63301.936999999998</v>
      </c>
      <c r="I7" s="16" t="s">
        <v>84</v>
      </c>
      <c r="J7" s="38" t="s">
        <v>94</v>
      </c>
      <c r="K7" s="44" t="s">
        <v>95</v>
      </c>
    </row>
    <row r="8" spans="2:11" ht="15.75" x14ac:dyDescent="0.25">
      <c r="B8" s="59" t="s">
        <v>1</v>
      </c>
      <c r="C8" s="106" t="s">
        <v>51</v>
      </c>
      <c r="D8" s="13" t="s">
        <v>48</v>
      </c>
      <c r="E8" s="4">
        <v>7</v>
      </c>
      <c r="F8" s="50">
        <v>95784.070999999996</v>
      </c>
      <c r="G8" s="4">
        <v>7</v>
      </c>
      <c r="H8" s="4">
        <v>61255.25</v>
      </c>
      <c r="I8" s="16" t="s">
        <v>85</v>
      </c>
      <c r="J8" s="14" t="s">
        <v>93</v>
      </c>
      <c r="K8" s="44" t="s">
        <v>96</v>
      </c>
    </row>
    <row r="9" spans="2:11" ht="48.75" customHeight="1" x14ac:dyDescent="0.25">
      <c r="B9" s="59" t="s">
        <v>2</v>
      </c>
      <c r="C9" s="106" t="s">
        <v>52</v>
      </c>
      <c r="D9" s="13" t="s">
        <v>48</v>
      </c>
      <c r="E9" s="4">
        <v>2</v>
      </c>
      <c r="F9" s="50">
        <v>12446.725</v>
      </c>
      <c r="G9" s="4">
        <v>2</v>
      </c>
      <c r="H9" s="4">
        <v>8999.9979999999996</v>
      </c>
      <c r="I9" s="16" t="s">
        <v>86</v>
      </c>
      <c r="J9" s="14" t="s">
        <v>93</v>
      </c>
      <c r="K9" s="44" t="s">
        <v>98</v>
      </c>
    </row>
    <row r="10" spans="2:11" ht="16.5" thickBot="1" x14ac:dyDescent="0.3">
      <c r="B10" s="59" t="s">
        <v>7</v>
      </c>
      <c r="C10" s="106" t="s">
        <v>53</v>
      </c>
      <c r="D10" s="17" t="s">
        <v>47</v>
      </c>
      <c r="E10" s="4">
        <v>10</v>
      </c>
      <c r="F10" s="49">
        <v>13000</v>
      </c>
      <c r="G10" s="4">
        <v>10</v>
      </c>
      <c r="H10" s="4">
        <v>8450</v>
      </c>
      <c r="I10" s="14" t="s">
        <v>87</v>
      </c>
      <c r="J10" s="14" t="s">
        <v>93</v>
      </c>
      <c r="K10" s="44" t="s">
        <v>97</v>
      </c>
    </row>
    <row r="11" spans="2:11" ht="16.5" thickBot="1" x14ac:dyDescent="0.3">
      <c r="B11" s="60" t="s">
        <v>3</v>
      </c>
      <c r="C11" s="65" t="s">
        <v>56</v>
      </c>
      <c r="D11" s="45"/>
      <c r="E11" s="19">
        <f>E12</f>
        <v>14</v>
      </c>
      <c r="F11" s="46">
        <v>464969.14199999999</v>
      </c>
      <c r="G11" s="46">
        <f>G12</f>
        <v>14</v>
      </c>
      <c r="H11" s="46">
        <v>429366.77506000001</v>
      </c>
      <c r="I11" s="37"/>
      <c r="J11" s="37"/>
      <c r="K11" s="47"/>
    </row>
    <row r="12" spans="2:11" ht="48" thickBot="1" x14ac:dyDescent="0.3">
      <c r="B12" s="61" t="s">
        <v>4</v>
      </c>
      <c r="C12" s="66" t="s">
        <v>55</v>
      </c>
      <c r="D12" s="35" t="s">
        <v>47</v>
      </c>
      <c r="E12" s="5">
        <v>14</v>
      </c>
      <c r="F12" s="49">
        <v>464969.14199999999</v>
      </c>
      <c r="G12" s="5">
        <v>14</v>
      </c>
      <c r="H12" s="5">
        <v>429366.77506000001</v>
      </c>
      <c r="I12" s="26" t="s">
        <v>84</v>
      </c>
      <c r="J12" s="14" t="s">
        <v>93</v>
      </c>
      <c r="K12" s="44" t="s">
        <v>96</v>
      </c>
    </row>
    <row r="13" spans="2:11" ht="32.25" thickBot="1" x14ac:dyDescent="0.3">
      <c r="B13" s="60">
        <v>3</v>
      </c>
      <c r="C13" s="67" t="s">
        <v>57</v>
      </c>
      <c r="D13" s="18"/>
      <c r="E13" s="19"/>
      <c r="F13" s="19">
        <v>1304995.5789999999</v>
      </c>
      <c r="G13" s="19"/>
      <c r="H13" s="19">
        <v>1191942.020859</v>
      </c>
      <c r="I13" s="20"/>
      <c r="J13" s="21"/>
      <c r="K13" s="22"/>
    </row>
    <row r="14" spans="2:11" ht="31.5" x14ac:dyDescent="0.25">
      <c r="B14" s="108" t="s">
        <v>5</v>
      </c>
      <c r="C14" s="106" t="s">
        <v>105</v>
      </c>
      <c r="D14" s="13" t="s">
        <v>49</v>
      </c>
      <c r="E14" s="3">
        <v>2869</v>
      </c>
      <c r="F14" s="52">
        <v>534676.01799999992</v>
      </c>
      <c r="G14" s="3">
        <v>2869</v>
      </c>
      <c r="H14" s="53">
        <v>521031.80498000002</v>
      </c>
      <c r="I14" s="48" t="s">
        <v>84</v>
      </c>
      <c r="J14" s="14" t="s">
        <v>93</v>
      </c>
      <c r="K14" s="44" t="s">
        <v>96</v>
      </c>
    </row>
    <row r="15" spans="2:11" ht="32.25" thickBot="1" x14ac:dyDescent="0.3">
      <c r="B15" s="58" t="s">
        <v>6</v>
      </c>
      <c r="C15" s="107" t="s">
        <v>58</v>
      </c>
      <c r="D15" s="13" t="s">
        <v>49</v>
      </c>
      <c r="E15" s="51">
        <v>3680</v>
      </c>
      <c r="F15" s="49">
        <v>770319.5610000001</v>
      </c>
      <c r="G15" s="4">
        <v>3680</v>
      </c>
      <c r="H15" s="11">
        <v>670910.21587900002</v>
      </c>
      <c r="I15" s="16" t="s">
        <v>84</v>
      </c>
      <c r="J15" s="14" t="s">
        <v>93</v>
      </c>
      <c r="K15" s="44" t="s">
        <v>96</v>
      </c>
    </row>
    <row r="16" spans="2:11" ht="16.5" thickBot="1" x14ac:dyDescent="0.3">
      <c r="B16" s="60" t="s">
        <v>25</v>
      </c>
      <c r="C16" s="75" t="s">
        <v>59</v>
      </c>
      <c r="D16" s="76"/>
      <c r="E16" s="27"/>
      <c r="F16" s="68">
        <v>4178369.0754676238</v>
      </c>
      <c r="G16" s="68"/>
      <c r="H16" s="68">
        <v>3019552.9428653</v>
      </c>
      <c r="I16" s="77"/>
      <c r="J16" s="74"/>
      <c r="K16" s="78"/>
    </row>
    <row r="17" spans="2:11" ht="31.5" x14ac:dyDescent="0.25">
      <c r="B17" s="84" t="s">
        <v>8</v>
      </c>
      <c r="C17" s="105" t="s">
        <v>62</v>
      </c>
      <c r="D17" s="110" t="s">
        <v>47</v>
      </c>
      <c r="E17" s="110">
        <v>2</v>
      </c>
      <c r="F17" s="70">
        <v>226887.05</v>
      </c>
      <c r="G17" s="27">
        <v>2</v>
      </c>
      <c r="H17" s="31">
        <v>222196.30615719999</v>
      </c>
      <c r="I17" s="32" t="s">
        <v>88</v>
      </c>
      <c r="J17" s="71" t="s">
        <v>93</v>
      </c>
      <c r="K17" s="79" t="s">
        <v>96</v>
      </c>
    </row>
    <row r="18" spans="2:11" ht="31.5" x14ac:dyDescent="0.25">
      <c r="B18" s="85" t="s">
        <v>9</v>
      </c>
      <c r="C18" s="105" t="s">
        <v>63</v>
      </c>
      <c r="D18" s="110" t="s">
        <v>22</v>
      </c>
      <c r="E18" s="110">
        <v>8.9410000000000007</v>
      </c>
      <c r="F18" s="49">
        <v>702681.58499999996</v>
      </c>
      <c r="G18" s="93">
        <v>8.9410000000000007</v>
      </c>
      <c r="H18" s="33">
        <v>129859.32958000001</v>
      </c>
      <c r="I18" s="12" t="s">
        <v>84</v>
      </c>
      <c r="J18" s="12" t="s">
        <v>99</v>
      </c>
      <c r="K18" s="34" t="s">
        <v>96</v>
      </c>
    </row>
    <row r="19" spans="2:11" ht="31.5" x14ac:dyDescent="0.25">
      <c r="B19" s="85" t="s">
        <v>10</v>
      </c>
      <c r="C19" s="106" t="s">
        <v>64</v>
      </c>
      <c r="D19" s="110" t="s">
        <v>22</v>
      </c>
      <c r="E19" s="112">
        <v>2.7130000000000001</v>
      </c>
      <c r="F19" s="49">
        <v>98036.438999999998</v>
      </c>
      <c r="G19" s="93">
        <v>2.7130000000000001</v>
      </c>
      <c r="H19" s="33">
        <v>91550.472526099999</v>
      </c>
      <c r="I19" s="12" t="s">
        <v>84</v>
      </c>
      <c r="J19" s="12" t="s">
        <v>93</v>
      </c>
      <c r="K19" s="34" t="s">
        <v>96</v>
      </c>
    </row>
    <row r="20" spans="2:11" ht="31.5" x14ac:dyDescent="0.25">
      <c r="B20" s="85" t="s">
        <v>11</v>
      </c>
      <c r="C20" s="106" t="s">
        <v>60</v>
      </c>
      <c r="D20" s="110" t="s">
        <v>22</v>
      </c>
      <c r="E20" s="113">
        <v>25.42</v>
      </c>
      <c r="F20" s="49">
        <v>819608.02799999993</v>
      </c>
      <c r="G20" s="54">
        <v>4.2300000000000004</v>
      </c>
      <c r="H20" s="33">
        <v>767715.2437144001</v>
      </c>
      <c r="I20" s="12" t="s">
        <v>89</v>
      </c>
      <c r="J20" s="12" t="s">
        <v>93</v>
      </c>
      <c r="K20" s="34" t="s">
        <v>96</v>
      </c>
    </row>
    <row r="21" spans="2:11" ht="31.5" x14ac:dyDescent="0.25">
      <c r="B21" s="85" t="s">
        <v>12</v>
      </c>
      <c r="C21" s="106" t="s">
        <v>61</v>
      </c>
      <c r="D21" s="110" t="s">
        <v>22</v>
      </c>
      <c r="E21" s="113">
        <v>24.92</v>
      </c>
      <c r="F21" s="49">
        <v>291104.94699999999</v>
      </c>
      <c r="G21" s="54">
        <v>4.13</v>
      </c>
      <c r="H21" s="33">
        <v>254108.02948759997</v>
      </c>
      <c r="I21" s="12" t="s">
        <v>90</v>
      </c>
      <c r="J21" s="12" t="s">
        <v>99</v>
      </c>
      <c r="K21" s="34" t="s">
        <v>96</v>
      </c>
    </row>
    <row r="22" spans="2:11" ht="31.5" x14ac:dyDescent="0.25">
      <c r="B22" s="85" t="s">
        <v>13</v>
      </c>
      <c r="C22" s="109" t="s">
        <v>65</v>
      </c>
      <c r="D22" s="110" t="s">
        <v>22</v>
      </c>
      <c r="E22" s="114">
        <v>11.778</v>
      </c>
      <c r="F22" s="49">
        <v>240482.177</v>
      </c>
      <c r="G22" s="93">
        <v>11.778</v>
      </c>
      <c r="H22" s="33">
        <v>235126.86201000001</v>
      </c>
      <c r="I22" s="12" t="s">
        <v>84</v>
      </c>
      <c r="J22" s="12" t="s">
        <v>93</v>
      </c>
      <c r="K22" s="34" t="s">
        <v>96</v>
      </c>
    </row>
    <row r="23" spans="2:11" ht="31.5" x14ac:dyDescent="0.25">
      <c r="B23" s="85" t="s">
        <v>14</v>
      </c>
      <c r="C23" s="109" t="s">
        <v>66</v>
      </c>
      <c r="D23" s="110" t="s">
        <v>22</v>
      </c>
      <c r="E23" s="114">
        <v>4.2300000000000004</v>
      </c>
      <c r="F23" s="49">
        <v>195023.58546762363</v>
      </c>
      <c r="G23" s="54">
        <v>25.42</v>
      </c>
      <c r="H23" s="33">
        <v>156165.55300000001</v>
      </c>
      <c r="I23" s="16" t="s">
        <v>84</v>
      </c>
      <c r="J23" s="12" t="s">
        <v>94</v>
      </c>
      <c r="K23" s="34" t="s">
        <v>95</v>
      </c>
    </row>
    <row r="24" spans="2:11" ht="31.5" x14ac:dyDescent="0.25">
      <c r="B24" s="86" t="s">
        <v>15</v>
      </c>
      <c r="C24" s="109" t="s">
        <v>66</v>
      </c>
      <c r="D24" s="110" t="s">
        <v>22</v>
      </c>
      <c r="E24" s="114">
        <v>4.13</v>
      </c>
      <c r="F24" s="49">
        <v>149311.08199999999</v>
      </c>
      <c r="G24" s="54">
        <v>24.92</v>
      </c>
      <c r="H24" s="33">
        <v>114530.671</v>
      </c>
      <c r="I24" s="16" t="s">
        <v>84</v>
      </c>
      <c r="J24" s="90" t="s">
        <v>94</v>
      </c>
      <c r="K24" s="34" t="s">
        <v>95</v>
      </c>
    </row>
    <row r="25" spans="2:11" ht="47.25" x14ac:dyDescent="0.25">
      <c r="B25" s="85" t="s">
        <v>16</v>
      </c>
      <c r="C25" s="109" t="s">
        <v>67</v>
      </c>
      <c r="D25" s="110" t="s">
        <v>47</v>
      </c>
      <c r="E25" s="49">
        <v>1</v>
      </c>
      <c r="F25" s="49">
        <v>490939.13699999999</v>
      </c>
      <c r="G25" s="4">
        <v>1</v>
      </c>
      <c r="H25" s="33">
        <v>425552.78904999996</v>
      </c>
      <c r="I25" s="16" t="s">
        <v>84</v>
      </c>
      <c r="J25" s="90" t="s">
        <v>93</v>
      </c>
      <c r="K25" s="34" t="s">
        <v>96</v>
      </c>
    </row>
    <row r="26" spans="2:11" ht="31.5" x14ac:dyDescent="0.25">
      <c r="B26" s="91" t="s">
        <v>17</v>
      </c>
      <c r="C26" s="109" t="s">
        <v>68</v>
      </c>
      <c r="D26" s="110" t="s">
        <v>47</v>
      </c>
      <c r="E26" s="49">
        <v>1</v>
      </c>
      <c r="F26" s="80">
        <v>312500</v>
      </c>
      <c r="G26" s="49">
        <v>1</v>
      </c>
      <c r="H26" s="33">
        <v>312500</v>
      </c>
      <c r="I26" s="88" t="s">
        <v>84</v>
      </c>
      <c r="J26" s="105" t="s">
        <v>93</v>
      </c>
      <c r="K26" s="89" t="s">
        <v>96</v>
      </c>
    </row>
    <row r="27" spans="2:11" ht="47.25" x14ac:dyDescent="0.25">
      <c r="B27" s="91" t="s">
        <v>26</v>
      </c>
      <c r="C27" s="109" t="s">
        <v>69</v>
      </c>
      <c r="D27" s="110" t="s">
        <v>47</v>
      </c>
      <c r="E27" s="49">
        <v>1</v>
      </c>
      <c r="F27" s="80">
        <v>90040.25</v>
      </c>
      <c r="G27" s="49">
        <v>1</v>
      </c>
      <c r="H27" s="33">
        <v>88035.137459999998</v>
      </c>
      <c r="I27" s="88" t="s">
        <v>89</v>
      </c>
      <c r="J27" s="90" t="s">
        <v>93</v>
      </c>
      <c r="K27" s="89" t="s">
        <v>96</v>
      </c>
    </row>
    <row r="28" spans="2:11" ht="31.5" customHeight="1" x14ac:dyDescent="0.25">
      <c r="B28" s="94" t="s">
        <v>27</v>
      </c>
      <c r="C28" s="109" t="s">
        <v>70</v>
      </c>
      <c r="D28" s="110" t="s">
        <v>47</v>
      </c>
      <c r="E28" s="49">
        <v>1</v>
      </c>
      <c r="F28" s="80">
        <v>229619.755</v>
      </c>
      <c r="G28" s="2">
        <f>1</f>
        <v>1</v>
      </c>
      <c r="H28" s="33"/>
      <c r="I28" s="16" t="s">
        <v>91</v>
      </c>
      <c r="J28" s="105" t="s">
        <v>99</v>
      </c>
      <c r="K28" s="89" t="s">
        <v>96</v>
      </c>
    </row>
    <row r="29" spans="2:11" ht="47.25" x14ac:dyDescent="0.25">
      <c r="B29" s="85" t="s">
        <v>28</v>
      </c>
      <c r="C29" s="109" t="s">
        <v>71</v>
      </c>
      <c r="D29" s="110" t="s">
        <v>22</v>
      </c>
      <c r="E29" s="115">
        <v>1.9</v>
      </c>
      <c r="F29" s="80">
        <v>228220.26599999997</v>
      </c>
      <c r="G29" s="103">
        <v>1.9</v>
      </c>
      <c r="H29" s="33">
        <v>222212.54887999999</v>
      </c>
      <c r="I29" s="16" t="s">
        <v>92</v>
      </c>
      <c r="J29" s="105" t="s">
        <v>99</v>
      </c>
      <c r="K29" s="89" t="s">
        <v>96</v>
      </c>
    </row>
    <row r="30" spans="2:11" ht="32.25" thickBot="1" x14ac:dyDescent="0.3">
      <c r="B30" s="91" t="s">
        <v>29</v>
      </c>
      <c r="C30" s="109" t="s">
        <v>72</v>
      </c>
      <c r="D30" s="110" t="s">
        <v>47</v>
      </c>
      <c r="E30" s="49">
        <v>1</v>
      </c>
      <c r="F30" s="80">
        <v>103914.77399999999</v>
      </c>
      <c r="G30" s="80">
        <v>1</v>
      </c>
      <c r="H30" s="87"/>
      <c r="I30" s="104" t="s">
        <v>92</v>
      </c>
      <c r="J30" s="138" t="s">
        <v>100</v>
      </c>
      <c r="K30" s="89" t="s">
        <v>96</v>
      </c>
    </row>
    <row r="31" spans="2:11" ht="16.5" thickBot="1" x14ac:dyDescent="0.3">
      <c r="B31" s="57">
        <v>5</v>
      </c>
      <c r="C31" s="67" t="s">
        <v>77</v>
      </c>
      <c r="D31" s="18"/>
      <c r="E31" s="19">
        <f>E32+E33+E34+E35</f>
        <v>4</v>
      </c>
      <c r="F31" s="19">
        <v>81537.682700000005</v>
      </c>
      <c r="G31" s="19">
        <f>G32+G33+G34+G35</f>
        <v>4</v>
      </c>
      <c r="H31" s="19">
        <v>15600</v>
      </c>
      <c r="I31" s="81"/>
      <c r="J31" s="82"/>
      <c r="K31" s="83"/>
    </row>
    <row r="32" spans="2:11" ht="47.25" x14ac:dyDescent="0.25">
      <c r="B32" s="73" t="s">
        <v>18</v>
      </c>
      <c r="C32" s="106" t="s">
        <v>73</v>
      </c>
      <c r="D32" s="110" t="s">
        <v>83</v>
      </c>
      <c r="E32" s="111">
        <v>1</v>
      </c>
      <c r="F32" s="70">
        <v>22318.542300000001</v>
      </c>
      <c r="G32" s="69">
        <v>1</v>
      </c>
      <c r="H32" s="69"/>
      <c r="I32" s="71" t="s">
        <v>84</v>
      </c>
      <c r="J32" s="105" t="s">
        <v>101</v>
      </c>
      <c r="K32" s="72" t="s">
        <v>96</v>
      </c>
    </row>
    <row r="33" spans="2:11" ht="31.5" x14ac:dyDescent="0.25">
      <c r="B33" s="62" t="s">
        <v>20</v>
      </c>
      <c r="C33" s="106" t="s">
        <v>74</v>
      </c>
      <c r="D33" s="110" t="s">
        <v>83</v>
      </c>
      <c r="E33" s="111">
        <v>1</v>
      </c>
      <c r="F33" s="49">
        <v>18773.636999999999</v>
      </c>
      <c r="G33" s="4">
        <v>1</v>
      </c>
      <c r="H33" s="4"/>
      <c r="I33" s="12" t="s">
        <v>84</v>
      </c>
      <c r="J33" s="105" t="s">
        <v>101</v>
      </c>
      <c r="K33" s="15" t="s">
        <v>96</v>
      </c>
    </row>
    <row r="34" spans="2:11" ht="64.5" customHeight="1" x14ac:dyDescent="0.25">
      <c r="B34" s="62" t="s">
        <v>21</v>
      </c>
      <c r="C34" s="106" t="s">
        <v>75</v>
      </c>
      <c r="D34" s="110" t="s">
        <v>83</v>
      </c>
      <c r="E34" s="110">
        <v>1</v>
      </c>
      <c r="F34" s="49">
        <v>24845.503400000001</v>
      </c>
      <c r="G34" s="4">
        <v>1</v>
      </c>
      <c r="H34" s="4"/>
      <c r="I34" s="12" t="s">
        <v>89</v>
      </c>
      <c r="J34" s="105" t="s">
        <v>101</v>
      </c>
      <c r="K34" s="15" t="s">
        <v>96</v>
      </c>
    </row>
    <row r="35" spans="2:11" ht="66" customHeight="1" thickBot="1" x14ac:dyDescent="0.3">
      <c r="B35" s="95" t="s">
        <v>23</v>
      </c>
      <c r="C35" s="106" t="s">
        <v>76</v>
      </c>
      <c r="D35" s="110" t="s">
        <v>83</v>
      </c>
      <c r="E35" s="110">
        <v>1</v>
      </c>
      <c r="F35" s="80">
        <v>15600</v>
      </c>
      <c r="G35" s="2">
        <v>1</v>
      </c>
      <c r="H35" s="2">
        <v>15600</v>
      </c>
      <c r="I35" s="96" t="s">
        <v>24</v>
      </c>
      <c r="J35" s="138" t="s">
        <v>93</v>
      </c>
      <c r="K35" s="97" t="s">
        <v>102</v>
      </c>
    </row>
    <row r="36" spans="2:11" ht="16.5" thickBot="1" x14ac:dyDescent="0.3">
      <c r="B36" s="98">
        <v>6</v>
      </c>
      <c r="C36" s="99" t="s">
        <v>78</v>
      </c>
      <c r="D36" s="100"/>
      <c r="E36" s="101">
        <f>E37+E38+E39+E40+E41</f>
        <v>7</v>
      </c>
      <c r="F36" s="19">
        <v>101464.15702000001</v>
      </c>
      <c r="G36" s="101">
        <f>G37+G38+G39+G40+G41</f>
        <v>7</v>
      </c>
      <c r="H36" s="101">
        <v>57445.75</v>
      </c>
      <c r="I36" s="81"/>
      <c r="J36" s="81"/>
      <c r="K36" s="102"/>
    </row>
    <row r="37" spans="2:11" ht="31.5" x14ac:dyDescent="0.25">
      <c r="B37" s="73" t="s">
        <v>30</v>
      </c>
      <c r="C37" s="131" t="s">
        <v>79</v>
      </c>
      <c r="D37" s="132" t="s">
        <v>47</v>
      </c>
      <c r="E37" s="133">
        <v>1</v>
      </c>
      <c r="F37" s="134">
        <v>24300</v>
      </c>
      <c r="G37" s="27">
        <v>1</v>
      </c>
      <c r="H37" s="27"/>
      <c r="I37" s="32"/>
      <c r="J37" s="32" t="s">
        <v>103</v>
      </c>
      <c r="K37" s="135" t="s">
        <v>96</v>
      </c>
    </row>
    <row r="38" spans="2:11" ht="31.5" x14ac:dyDescent="0.25">
      <c r="B38" s="95" t="s">
        <v>31</v>
      </c>
      <c r="C38" s="105" t="s">
        <v>80</v>
      </c>
      <c r="D38" s="110" t="s">
        <v>47</v>
      </c>
      <c r="E38" s="111">
        <v>1</v>
      </c>
      <c r="F38" s="80">
        <v>10034.80702</v>
      </c>
      <c r="G38" s="2">
        <v>1</v>
      </c>
      <c r="H38" s="2"/>
      <c r="I38" s="96"/>
      <c r="J38" s="96" t="s">
        <v>103</v>
      </c>
      <c r="K38" s="97" t="s">
        <v>96</v>
      </c>
    </row>
    <row r="39" spans="2:11" ht="15.75" x14ac:dyDescent="0.25">
      <c r="B39" s="95" t="s">
        <v>32</v>
      </c>
      <c r="C39" s="106" t="s">
        <v>33</v>
      </c>
      <c r="D39" s="110" t="s">
        <v>47</v>
      </c>
      <c r="E39" s="110">
        <v>1</v>
      </c>
      <c r="F39" s="80">
        <v>36550</v>
      </c>
      <c r="G39" s="2">
        <v>1</v>
      </c>
      <c r="H39" s="2">
        <v>35500</v>
      </c>
      <c r="I39" s="96"/>
      <c r="J39" s="96" t="s">
        <v>93</v>
      </c>
      <c r="K39" s="97" t="s">
        <v>96</v>
      </c>
    </row>
    <row r="40" spans="2:11" ht="15.75" x14ac:dyDescent="0.25">
      <c r="B40" s="95" t="s">
        <v>34</v>
      </c>
      <c r="C40" s="106" t="s">
        <v>81</v>
      </c>
      <c r="D40" s="110" t="s">
        <v>47</v>
      </c>
      <c r="E40" s="110">
        <v>2</v>
      </c>
      <c r="F40" s="80">
        <v>21945.75</v>
      </c>
      <c r="G40" s="2">
        <v>2</v>
      </c>
      <c r="H40" s="2">
        <v>21945.75</v>
      </c>
      <c r="I40" s="96"/>
      <c r="J40" s="96" t="s">
        <v>93</v>
      </c>
      <c r="K40" s="97" t="s">
        <v>96</v>
      </c>
    </row>
    <row r="41" spans="2:11" ht="16.5" thickBot="1" x14ac:dyDescent="0.3">
      <c r="B41" s="63" t="s">
        <v>35</v>
      </c>
      <c r="C41" s="136" t="s">
        <v>82</v>
      </c>
      <c r="D41" s="137" t="s">
        <v>47</v>
      </c>
      <c r="E41" s="137">
        <v>2</v>
      </c>
      <c r="F41" s="55">
        <v>8633.6</v>
      </c>
      <c r="G41" s="1">
        <v>2</v>
      </c>
      <c r="H41" s="1"/>
      <c r="I41" s="36"/>
      <c r="J41" s="36" t="s">
        <v>104</v>
      </c>
      <c r="K41" s="39"/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5748031496062992" right="0.11811023622047245" top="0.23622047244094491" bottom="0.19685039370078741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2024-4 кв.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2024-12-30T12:42:21Z</dcterms:modified>
</cp:coreProperties>
</file>